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<sst xmlns="http://schemas.openxmlformats.org/spreadsheetml/2006/main" count="127" uniqueCount="97">
  <si>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</si>
  <si>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</si>
  <si>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</si>
  <si>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</si>
  <si>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</si>
  <si>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</si>
  <si>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</si>
  <si>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</si>
  <si>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</si>
  <si>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</si>
  <si>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</si>
  <si>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</si>
  <si>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</si>
  <si>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</si>
  <si>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</si>
  <si>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</si>
  <si>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</si>
  <si>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</si>
  <si>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</si>
  <si>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</si>
  <si>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</si>
  <si>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</si>
  <si>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</si>
  <si>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</si>
  <si>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</si>
  <si>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</si>
  <si>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</si>
  <si>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</si>
  <si>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</si>
  <si>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</si>
  <si>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</si>
  <si>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</si>
  <si>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</si>
  <si>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</si>
  <si>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</si>
  <si>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</si>
  <si>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</si>
  <si>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</si>
  <si>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</si>
  <si>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</si>
  <si>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</si>
  <si>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</si>
  <si>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</si>
  <si>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</si>
  <si>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</si>
  <si>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</si>
  <si>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</si>
  <si>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</si>
  <si>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</si>
  <si>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</si>
  <si>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</si>
  <si>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</si>
  <si>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</si>
  <si>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</si>
  <si>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</si>
  <si>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</si>
  <si>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</si>
  <si>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</si>
  <si>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</si>
  <si>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</si>
  <si>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</si>
  <si>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</si>
  <si>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</si>
  <si>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</si>
  <si>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</si>
  <si>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</si>
  <si>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</si>
  <si>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</si>
  <si>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</si>
  <si>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</si>
  <si>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</si>
  <si>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</si>
  <si>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</si>
  <si>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</si>
  <si>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</si>
  <si>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</si>
  <si>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</si>
  <si>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</si>
  <si>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</si>
  <si>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</si>
  <si>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</si>
  <si>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</si>
  <si>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</si>
  <si>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</si>
  <si>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</si>
  <si>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</si>
  <si>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</si>
  <si>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</si>
  <si>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</si>
  <si>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</si>
  <si>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</si>
  <si>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</si>
  <si>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</si>
  <si>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</si>
  <si>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</si>
  <si>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</si>
  <si>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января 2019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</si>
</sst>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I16" sqref="I16"/>
    </sheetView>
  </sheetViews>
  <sheetFormatPr defaultColWidth="9.00390625" defaultRowHeight="12.75"/>
  <cols>
    <col min="1" max="1" width="51.87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8.87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17458.4</v>
      </c>
      <c r="D11" s="4">
        <f>H11+L11+Q11+U11</f>
        <v>17524.470000000005</v>
      </c>
      <c r="E11" s="4">
        <f>E13+E14</f>
        <v>-21454.8</v>
      </c>
      <c r="F11" s="4">
        <f>F13+F14</f>
        <v>23867.300000000003</v>
      </c>
      <c r="G11" s="4">
        <f>G13+G14</f>
        <v>1056.9</v>
      </c>
      <c r="H11" s="4">
        <f>E11+F11+G11</f>
        <v>3469.4000000000037</v>
      </c>
      <c r="I11" s="4">
        <f>I13+I14</f>
        <v>1266.3</v>
      </c>
      <c r="J11" s="4">
        <f>J13+J14</f>
        <v>937.72</v>
      </c>
      <c r="K11" s="4">
        <f>K13+K14</f>
        <v>779.6</v>
      </c>
      <c r="L11" s="4">
        <f>I11+J11+K11</f>
        <v>2983.62</v>
      </c>
      <c r="M11" s="4">
        <f>M13+M14</f>
        <v>2536.8</v>
      </c>
      <c r="N11" s="4">
        <f>N13+N14</f>
        <v>1006.7</v>
      </c>
      <c r="O11" s="4">
        <f>O13+O14</f>
        <v>705.2</v>
      </c>
      <c r="P11" s="4">
        <f>P13+P14</f>
        <v>0</v>
      </c>
      <c r="Q11" s="4">
        <f>M11+N11+O11</f>
        <v>4248.7</v>
      </c>
      <c r="R11" s="4">
        <f>R13+R14</f>
        <v>2245.95</v>
      </c>
      <c r="S11" s="4">
        <f>S13+S14</f>
        <v>1641.6</v>
      </c>
      <c r="T11" s="4">
        <f>T13+T14</f>
        <v>2935.2</v>
      </c>
      <c r="U11" s="4">
        <f>R11+S11+T11</f>
        <v>6822.75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5658</v>
      </c>
      <c r="D13" s="4">
        <f aca="true" t="shared" si="0" ref="D13:D37">H13+L13+Q13+U13</f>
        <v>5724.12</v>
      </c>
      <c r="E13" s="7">
        <v>405.3</v>
      </c>
      <c r="F13" s="7">
        <v>351.4</v>
      </c>
      <c r="G13" s="7">
        <v>222.5</v>
      </c>
      <c r="H13" s="4">
        <f aca="true" t="shared" si="1" ref="H13:H37">E13+F13+G13</f>
        <v>979.2</v>
      </c>
      <c r="I13" s="7">
        <v>561.4</v>
      </c>
      <c r="J13" s="7">
        <v>75.32</v>
      </c>
      <c r="K13" s="7">
        <v>173</v>
      </c>
      <c r="L13" s="4">
        <f aca="true" t="shared" si="2" ref="L13:L37">I13+J13+K13</f>
        <v>809.72</v>
      </c>
      <c r="M13" s="7">
        <v>655.8</v>
      </c>
      <c r="N13" s="13">
        <v>141.1</v>
      </c>
      <c r="O13" s="13">
        <v>252.3</v>
      </c>
      <c r="P13" s="11"/>
      <c r="Q13" s="4">
        <f aca="true" t="shared" si="3" ref="Q13:Q37">M13+N13+O13</f>
        <v>1049.2</v>
      </c>
      <c r="R13" s="7">
        <v>1562.9</v>
      </c>
      <c r="S13" s="7">
        <v>598</v>
      </c>
      <c r="T13" s="7">
        <v>725.1</v>
      </c>
      <c r="U13" s="4">
        <f aca="true" t="shared" si="4" ref="U13:U37">R13+S13+T13</f>
        <v>2886</v>
      </c>
      <c r="V13" s="1"/>
    </row>
    <row r="14" spans="1:22" ht="12.75">
      <c r="A14" s="20" t="s">
        <v>74</v>
      </c>
      <c r="B14" s="6" t="s">
        <v>45</v>
      </c>
      <c r="C14" s="7">
        <v>11800.4</v>
      </c>
      <c r="D14" s="4">
        <f t="shared" si="0"/>
        <v>11800.350000000002</v>
      </c>
      <c r="E14" s="15">
        <v>-21860.1</v>
      </c>
      <c r="F14" s="15">
        <v>23515.9</v>
      </c>
      <c r="G14" s="15">
        <v>834.4</v>
      </c>
      <c r="H14" s="4">
        <f t="shared" si="1"/>
        <v>2490.200000000003</v>
      </c>
      <c r="I14" s="7">
        <v>704.9</v>
      </c>
      <c r="J14" s="7">
        <v>862.4</v>
      </c>
      <c r="K14" s="7">
        <v>606.6</v>
      </c>
      <c r="L14" s="4">
        <f t="shared" si="2"/>
        <v>2173.9</v>
      </c>
      <c r="M14" s="7">
        <v>1881</v>
      </c>
      <c r="N14" s="7">
        <v>865.6</v>
      </c>
      <c r="O14" s="7">
        <v>452.9</v>
      </c>
      <c r="P14" s="11"/>
      <c r="Q14" s="4">
        <f t="shared" si="3"/>
        <v>3199.5</v>
      </c>
      <c r="R14" s="7">
        <v>683.05</v>
      </c>
      <c r="S14" s="7">
        <v>1043.6</v>
      </c>
      <c r="T14" s="7">
        <v>2210.1</v>
      </c>
      <c r="U14" s="4">
        <f t="shared" si="4"/>
        <v>3936.75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40769.4</v>
      </c>
      <c r="D15" s="4">
        <v>40345.5</v>
      </c>
      <c r="E15" s="5">
        <f>E17+E18+E19+E20+E21</f>
        <v>385.1</v>
      </c>
      <c r="F15" s="5">
        <f>F17+F18+F19+F20+F21</f>
        <v>1533.1</v>
      </c>
      <c r="G15" s="5">
        <f>G17+G18+G19+G20+G21</f>
        <v>1186.2</v>
      </c>
      <c r="H15" s="4">
        <f t="shared" si="1"/>
        <v>3104.3999999999996</v>
      </c>
      <c r="I15" s="5">
        <f>I17+I18+I19+I20+I21</f>
        <v>922.9</v>
      </c>
      <c r="J15" s="5">
        <f>J17+J18+J19+J20+J21</f>
        <v>996.7</v>
      </c>
      <c r="K15" s="5">
        <f>K17+K18+K19+K20+K21</f>
        <v>24990.5</v>
      </c>
      <c r="L15" s="4">
        <f t="shared" si="2"/>
        <v>26910.1</v>
      </c>
      <c r="M15" s="5">
        <f>M17+M18+M19+M20+M21</f>
        <v>2514.2</v>
      </c>
      <c r="N15" s="5">
        <f>N17+N18+N19+N20+N21</f>
        <v>873.8</v>
      </c>
      <c r="O15" s="5">
        <f>O17+O18+O19+O20+O21</f>
        <v>889.1</v>
      </c>
      <c r="P15" s="12"/>
      <c r="Q15" s="4">
        <f t="shared" si="3"/>
        <v>4277.1</v>
      </c>
      <c r="R15" s="5">
        <f>R17+R18+R19+R20+R21</f>
        <v>1147.5</v>
      </c>
      <c r="S15" s="5">
        <f>S17+S18+S19+S20+S21</f>
        <v>2101.1</v>
      </c>
      <c r="T15" s="5">
        <f>T17+T18+T19+T20+T21</f>
        <v>2792.2999999999997</v>
      </c>
      <c r="U15" s="4">
        <f t="shared" si="4"/>
        <v>6040.9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319.7</v>
      </c>
      <c r="D17" s="4">
        <f t="shared" si="0"/>
        <v>319.7</v>
      </c>
      <c r="E17" s="7">
        <v>0</v>
      </c>
      <c r="F17" s="7">
        <v>0</v>
      </c>
      <c r="G17" s="7">
        <v>300</v>
      </c>
      <c r="H17" s="4">
        <f t="shared" si="1"/>
        <v>300</v>
      </c>
      <c r="I17" s="7">
        <v>0</v>
      </c>
      <c r="J17" s="7">
        <v>5.7</v>
      </c>
      <c r="K17" s="7">
        <v>14</v>
      </c>
      <c r="L17" s="4">
        <f t="shared" si="2"/>
        <v>19.7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29215.7</v>
      </c>
      <c r="D18" s="4">
        <f t="shared" si="0"/>
        <v>29215.700000000004</v>
      </c>
      <c r="E18" s="7">
        <v>0</v>
      </c>
      <c r="F18" s="7">
        <v>0</v>
      </c>
      <c r="G18" s="7">
        <v>307.7</v>
      </c>
      <c r="H18" s="4">
        <f t="shared" si="1"/>
        <v>307.7</v>
      </c>
      <c r="I18" s="7">
        <v>0</v>
      </c>
      <c r="J18" s="7">
        <v>746</v>
      </c>
      <c r="K18" s="7">
        <v>24380.4</v>
      </c>
      <c r="L18" s="4">
        <f t="shared" si="2"/>
        <v>25126.4</v>
      </c>
      <c r="M18" s="7">
        <v>350</v>
      </c>
      <c r="N18" s="7">
        <v>327</v>
      </c>
      <c r="O18" s="7">
        <v>310.4</v>
      </c>
      <c r="P18" s="11"/>
      <c r="Q18" s="4">
        <f t="shared" si="3"/>
        <v>987.4</v>
      </c>
      <c r="R18" s="7">
        <v>370.6</v>
      </c>
      <c r="S18" s="7">
        <v>1251</v>
      </c>
      <c r="T18" s="7">
        <v>1172.6</v>
      </c>
      <c r="U18" s="4">
        <f t="shared" si="4"/>
        <v>2794.2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0.1</v>
      </c>
      <c r="D20" s="4">
        <f t="shared" si="0"/>
        <v>0.1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0.1</v>
      </c>
      <c r="U20" s="4">
        <f t="shared" si="4"/>
        <v>0.1</v>
      </c>
      <c r="V20" s="1"/>
    </row>
    <row r="21" spans="1:22" ht="12.75">
      <c r="A21" s="26" t="s">
        <v>48</v>
      </c>
      <c r="B21" s="6" t="s">
        <v>54</v>
      </c>
      <c r="C21" s="7">
        <v>11233.9</v>
      </c>
      <c r="D21" s="4">
        <f t="shared" si="0"/>
        <v>10797</v>
      </c>
      <c r="E21" s="7">
        <v>385.1</v>
      </c>
      <c r="F21" s="7">
        <v>1533.1</v>
      </c>
      <c r="G21" s="7">
        <v>578.5</v>
      </c>
      <c r="H21" s="4">
        <f t="shared" si="1"/>
        <v>2496.7</v>
      </c>
      <c r="I21" s="7">
        <v>922.9</v>
      </c>
      <c r="J21" s="7">
        <v>245</v>
      </c>
      <c r="K21" s="7">
        <v>596.1</v>
      </c>
      <c r="L21" s="4">
        <f t="shared" si="2"/>
        <v>1764</v>
      </c>
      <c r="M21" s="7">
        <v>2164.2</v>
      </c>
      <c r="N21" s="13">
        <v>546.8</v>
      </c>
      <c r="O21" s="13">
        <v>578.7</v>
      </c>
      <c r="P21" s="11"/>
      <c r="Q21" s="4">
        <f t="shared" si="3"/>
        <v>3289.7</v>
      </c>
      <c r="R21" s="7">
        <v>776.9</v>
      </c>
      <c r="S21" s="7">
        <v>850.1</v>
      </c>
      <c r="T21" s="7">
        <v>1619.6</v>
      </c>
      <c r="U21" s="4">
        <f t="shared" si="4"/>
        <v>3246.6</v>
      </c>
      <c r="V21" s="1"/>
    </row>
    <row r="22" spans="1:22" ht="12.75">
      <c r="A22" s="24" t="s">
        <v>55</v>
      </c>
      <c r="B22" s="14" t="s">
        <v>56</v>
      </c>
      <c r="C22" s="5">
        <f>C11-C15</f>
        <v>-23311</v>
      </c>
      <c r="D22" s="4">
        <f t="shared" si="0"/>
        <v>-22820.979999999992</v>
      </c>
      <c r="E22" s="5">
        <f>E11-E15</f>
        <v>-21839.899999999998</v>
      </c>
      <c r="F22" s="5">
        <f>F11-F15</f>
        <v>22334.200000000004</v>
      </c>
      <c r="G22" s="5">
        <f>G11-G15</f>
        <v>-129.29999999999995</v>
      </c>
      <c r="H22" s="4">
        <f t="shared" si="1"/>
        <v>365.0000000000066</v>
      </c>
      <c r="I22" s="5">
        <f>I11-I15</f>
        <v>343.4</v>
      </c>
      <c r="J22" s="5">
        <f>J11-J15</f>
        <v>-58.98000000000002</v>
      </c>
      <c r="K22" s="5">
        <f>K11-K15</f>
        <v>-24210.9</v>
      </c>
      <c r="L22" s="4">
        <f t="shared" si="2"/>
        <v>-23926.480000000003</v>
      </c>
      <c r="M22" s="5">
        <f>M11-M15</f>
        <v>22.600000000000364</v>
      </c>
      <c r="N22" s="5">
        <f>N11-N15</f>
        <v>132.9000000000001</v>
      </c>
      <c r="O22" s="5">
        <f>O11-O15</f>
        <v>-183.89999999999998</v>
      </c>
      <c r="P22" s="5"/>
      <c r="Q22" s="4">
        <f t="shared" si="3"/>
        <v>-28.399999999999523</v>
      </c>
      <c r="R22" s="5">
        <v>1085.5</v>
      </c>
      <c r="S22" s="5">
        <f>S11-S15</f>
        <v>-459.5</v>
      </c>
      <c r="T22" s="5">
        <f>T11-T15</f>
        <v>142.9000000000001</v>
      </c>
      <c r="U22" s="4">
        <f t="shared" si="4"/>
        <v>768.9000000000001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23311</v>
      </c>
      <c r="D23" s="4">
        <f>D24-D29+D36</f>
        <v>22820.999999999996</v>
      </c>
      <c r="E23" s="5">
        <f>E24-E29+E36</f>
        <v>21839.899999999998</v>
      </c>
      <c r="F23" s="5">
        <f>F24-F29+F36</f>
        <v>-22334.200000000004</v>
      </c>
      <c r="G23" s="5">
        <f>G24-G29+G36</f>
        <v>129.29999999999927</v>
      </c>
      <c r="H23" s="4">
        <f t="shared" si="1"/>
        <v>-365.0000000000073</v>
      </c>
      <c r="I23" s="5">
        <f>I24-I29+I36</f>
        <v>-343.40000000000146</v>
      </c>
      <c r="J23" s="5">
        <f>J24-J29+J36</f>
        <v>58.97999999999956</v>
      </c>
      <c r="K23" s="5">
        <f>K24-K29+K36</f>
        <v>24210.9</v>
      </c>
      <c r="L23" s="4">
        <f t="shared" si="2"/>
        <v>23926.48</v>
      </c>
      <c r="M23" s="5">
        <f>M24-M29+M36</f>
        <v>-22.600000000000364</v>
      </c>
      <c r="N23" s="5">
        <f>N24-N29+N36</f>
        <v>-132.9000000000001</v>
      </c>
      <c r="O23" s="5">
        <f>O24-O29+O36</f>
        <v>183.92000000000672</v>
      </c>
      <c r="P23" s="5"/>
      <c r="Q23" s="4">
        <f t="shared" si="3"/>
        <v>28.42000000000627</v>
      </c>
      <c r="R23" s="5">
        <f>R24-R29+R36</f>
        <v>-1085.5</v>
      </c>
      <c r="S23" s="5">
        <f>S24-S29+S36</f>
        <v>459.5</v>
      </c>
      <c r="T23" s="5">
        <f>T24-T29+T36</f>
        <v>-142.9000000000001</v>
      </c>
      <c r="U23" s="4">
        <f t="shared" si="4"/>
        <v>-768.9000000000001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-23556</v>
      </c>
      <c r="D33" s="4">
        <f>H33+L33+Q33+U33</f>
        <v>-23065.979999999992</v>
      </c>
      <c r="E33" s="5">
        <f>E22+E24-E29</f>
        <v>-21859.899999999998</v>
      </c>
      <c r="F33" s="5">
        <f>F22+F24-F29</f>
        <v>22314.200000000004</v>
      </c>
      <c r="G33" s="5">
        <f>G22+G24-G29</f>
        <v>-149.29999999999995</v>
      </c>
      <c r="H33" s="4">
        <f>E33+F33+G33</f>
        <v>305.0000000000066</v>
      </c>
      <c r="I33" s="5">
        <f>I22+I24-I29</f>
        <v>323.4</v>
      </c>
      <c r="J33" s="5">
        <f>J22+J24-J29</f>
        <v>-78.98000000000002</v>
      </c>
      <c r="K33" s="5">
        <f>K22+K24-K29</f>
        <v>-24230.9</v>
      </c>
      <c r="L33" s="4">
        <f t="shared" si="2"/>
        <v>-23986.480000000003</v>
      </c>
      <c r="M33" s="5">
        <f>M22+M24-M29</f>
        <v>2.600000000000364</v>
      </c>
      <c r="N33" s="5">
        <f>N22+N24-N29</f>
        <v>112.90000000000009</v>
      </c>
      <c r="O33" s="5">
        <f>O22+O24-O29</f>
        <v>-203.89999999999998</v>
      </c>
      <c r="P33" s="5"/>
      <c r="Q33" s="4">
        <f t="shared" si="3"/>
        <v>-88.39999999999952</v>
      </c>
      <c r="R33" s="5">
        <f>R22+R24-R29</f>
        <v>1065.5</v>
      </c>
      <c r="S33" s="5">
        <f>S22+S24-S29</f>
        <v>-479.5</v>
      </c>
      <c r="T33" s="5">
        <f>T22+T24-T29</f>
        <v>117.90000000000009</v>
      </c>
      <c r="U33" s="4">
        <f t="shared" si="4"/>
        <v>703.9000000000001</v>
      </c>
      <c r="V33" s="1"/>
    </row>
    <row r="34" spans="1:22" ht="36">
      <c r="A34" s="30" t="s">
        <v>89</v>
      </c>
      <c r="B34" s="14" t="s">
        <v>68</v>
      </c>
      <c r="C34" s="4">
        <v>23556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24518.600000000006</v>
      </c>
      <c r="J34" s="7">
        <f>I35</f>
        <v>24842.000000000007</v>
      </c>
      <c r="K34" s="7">
        <f>J35</f>
        <v>24763.020000000008</v>
      </c>
      <c r="L34" s="4">
        <f>I34</f>
        <v>24518.600000000006</v>
      </c>
      <c r="M34" s="7">
        <f>K35</f>
        <v>532.1200000000063</v>
      </c>
      <c r="N34" s="7">
        <f>M35</f>
        <v>534.7200000000066</v>
      </c>
      <c r="O34" s="7">
        <f>N35</f>
        <v>647.6200000000067</v>
      </c>
      <c r="P34" s="11"/>
      <c r="Q34" s="4">
        <f>M34</f>
        <v>532.1200000000063</v>
      </c>
      <c r="R34" s="7">
        <f>O35</f>
        <v>443.7</v>
      </c>
      <c r="S34" s="7">
        <f>R35</f>
        <v>1509.2</v>
      </c>
      <c r="T34" s="7">
        <f>S35</f>
        <v>1029.7</v>
      </c>
      <c r="U34" s="4">
        <f>R34</f>
        <v>443.7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1147.6000000000001</v>
      </c>
      <c r="E35" s="7">
        <f>E34+E33</f>
        <v>2353.7000000000007</v>
      </c>
      <c r="F35" s="7">
        <f>F34+F33</f>
        <v>24667.900000000005</v>
      </c>
      <c r="G35" s="7">
        <f>G34+G33</f>
        <v>24518.600000000006</v>
      </c>
      <c r="H35" s="4">
        <f>G35</f>
        <v>24518.600000000006</v>
      </c>
      <c r="I35" s="7">
        <f>I34+I33</f>
        <v>24842.000000000007</v>
      </c>
      <c r="J35" s="7">
        <f>J34+J33</f>
        <v>24763.020000000008</v>
      </c>
      <c r="K35" s="7">
        <f>K34+K33</f>
        <v>532.1200000000063</v>
      </c>
      <c r="L35" s="4">
        <f>K35</f>
        <v>532.1200000000063</v>
      </c>
      <c r="M35" s="7">
        <f>M34+M33</f>
        <v>534.7200000000066</v>
      </c>
      <c r="N35" s="7">
        <f>N34+N33</f>
        <v>647.6200000000067</v>
      </c>
      <c r="O35" s="7">
        <v>443.7</v>
      </c>
      <c r="P35" s="11"/>
      <c r="Q35" s="4">
        <f>O35</f>
        <v>443.7</v>
      </c>
      <c r="R35" s="7">
        <f>R34+R33</f>
        <v>1509.2</v>
      </c>
      <c r="S35" s="7">
        <f>S34+S33</f>
        <v>1029.7</v>
      </c>
      <c r="T35" s="7">
        <f>T34+T33</f>
        <v>1147.6000000000001</v>
      </c>
      <c r="U35" s="4">
        <f>T35</f>
        <v>1147.6000000000001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23556</v>
      </c>
      <c r="D36" s="4">
        <f>H36+L36+Q36+U36</f>
        <v>23065.999999999996</v>
      </c>
      <c r="E36" s="7">
        <f>E34-E35</f>
        <v>21859.899999999998</v>
      </c>
      <c r="F36" s="7">
        <f>F34-F35</f>
        <v>-22314.200000000004</v>
      </c>
      <c r="G36" s="7">
        <f>G34-G35</f>
        <v>149.29999999999927</v>
      </c>
      <c r="H36" s="4">
        <f>E36+F36+G36</f>
        <v>-305.0000000000073</v>
      </c>
      <c r="I36" s="7">
        <f>I34-I35</f>
        <v>-323.40000000000146</v>
      </c>
      <c r="J36" s="7">
        <f>J34-J35</f>
        <v>78.97999999999956</v>
      </c>
      <c r="K36" s="7">
        <f>K34-K35</f>
        <v>24230.9</v>
      </c>
      <c r="L36" s="4">
        <f t="shared" si="2"/>
        <v>23986.48</v>
      </c>
      <c r="M36" s="7">
        <f>M34-M35</f>
        <v>-2.600000000000364</v>
      </c>
      <c r="N36" s="7">
        <f>N34-N35</f>
        <v>-112.90000000000009</v>
      </c>
      <c r="O36" s="7">
        <f>O34-O35</f>
        <v>203.92000000000672</v>
      </c>
      <c r="P36" s="7"/>
      <c r="Q36" s="4">
        <f t="shared" si="3"/>
        <v>88.42000000000627</v>
      </c>
      <c r="R36" s="7">
        <f>R34-R35</f>
        <v>-1065.5</v>
      </c>
      <c r="S36" s="7">
        <f>S34-S35</f>
        <v>479.5</v>
      </c>
      <c r="T36" s="7">
        <f>T34-T35</f>
        <v>-117.90000000000009</v>
      </c>
      <c r="U36" s="4">
        <f t="shared" si="4"/>
        <v>-703.9000000000001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2019-01-30T18:10:04Z</dcterms:modified>
  <cp:category/>
  <cp:version/>
  <cp:contentType/>
  <cp:contentStatus/>
</cp:coreProperties>
</file>