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<sst xmlns="http://schemas.openxmlformats.org/spreadsheetml/2006/main" count="127" uniqueCount="97">
  <si>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</si>
  <si>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</si>
  <si>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</si>
  <si>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</si>
  <si>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</si>
  <si>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</si>
  <si>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</si>
  <si>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</si>
  <si>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</si>
  <si>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</si>
  <si>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</si>
  <si>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</si>
  <si>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</si>
  <si>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</si>
  <si>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</si>
  <si>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</si>
  <si>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</si>
  <si>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</si>
  <si>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</si>
  <si>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</si>
  <si>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</si>
  <si>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</si>
  <si>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</si>
  <si>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</si>
  <si>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</si>
  <si>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</si>
  <si>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</si>
  <si>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</si>
  <si>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</si>
  <si>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</si>
  <si>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</si>
  <si>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</si>
  <si>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</si>
  <si>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</si>
  <si>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</si>
  <si>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</si>
  <si>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</si>
  <si>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</si>
  <si>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</si>
  <si>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</si>
  <si>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</si>
  <si>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</si>
  <si>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</si>
  <si>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</si>
  <si>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</si>
  <si>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</si>
  <si>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</si>
  <si>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</si>
  <si>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</si>
  <si>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</si>
  <si>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</si>
  <si>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</si>
  <si>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</si>
  <si>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</si>
  <si>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</si>
  <si>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</si>
  <si>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</si>
  <si>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</si>
  <si>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</si>
  <si>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</si>
  <si>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</si>
  <si>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</si>
  <si>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</si>
  <si>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</si>
  <si>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</si>
  <si>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</si>
  <si>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</si>
  <si>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</si>
  <si>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</si>
  <si>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</si>
  <si>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</si>
  <si>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</si>
  <si>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</si>
  <si>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</si>
  <si>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</si>
  <si>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</si>
  <si>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</si>
  <si>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</si>
  <si>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</si>
  <si>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</si>
  <si>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</si>
  <si>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</si>
  <si>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</si>
  <si>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</si>
  <si>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</si>
  <si>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</si>
  <si>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</si>
  <si>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</si>
  <si>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</si>
  <si>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</si>
  <si>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</si>
  <si>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</si>
  <si>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</si>
  <si>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>Заведующий финансовым отделом</t>
  </si>
  <si>
    <t>А.А.Конина</t>
  </si>
  <si>
    <t xml:space="preserve">Кассовый план исполнения бюджета муниципального образования п.Красное Эхо(сельское поселение) Гусь-Хрустального района </t>
  </si>
  <si>
    <t>на 01 марта 2021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</si>
</sst>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00000"/>
  </numFmts>
  <fonts count="37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4" fontId="23" fillId="6" borderId="1">
      <alignment horizontal="right" vertical="top" shrinkToFit="1"/>
      <protection/>
    </xf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4" fillId="7" borderId="2" applyNumberFormat="0" applyAlignment="0" applyProtection="0"/>
    <xf numFmtId="0" fontId="25" fillId="20" borderId="3" applyNumberFormat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30" fillId="21" borderId="8" applyNumberFormat="0" applyAlignment="0" applyProtection="0"/>
    <xf numFmtId="0" fontId="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" fillId="0" borderId="0">
      <alignment/>
      <protection/>
    </xf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34" fillId="0" borderId="10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3" applyFont="1">
      <alignment/>
      <protection/>
    </xf>
    <xf numFmtId="172" fontId="0" fillId="0" borderId="0" xfId="0" applyNumberFormat="1" applyAlignment="1">
      <alignment/>
    </xf>
    <xf numFmtId="172" fontId="9" fillId="0" borderId="11" xfId="44" applyNumberFormat="1" applyFont="1" applyFill="1" applyBorder="1" applyAlignment="1">
      <alignment horizontal="right" vertical="top" wrapText="1"/>
    </xf>
    <xf numFmtId="172" fontId="9" fillId="0" borderId="11" xfId="61" applyNumberFormat="1" applyFont="1" applyFill="1" applyBorder="1" applyAlignment="1">
      <alignment horizontal="right" vertical="top" wrapText="1"/>
    </xf>
    <xf numFmtId="49" fontId="6" fillId="0" borderId="11" xfId="61" applyNumberFormat="1" applyFont="1" applyFill="1" applyBorder="1" applyAlignment="1">
      <alignment horizontal="center" vertical="top" wrapText="1"/>
    </xf>
    <xf numFmtId="172" fontId="2" fillId="0" borderId="11" xfId="61" applyNumberFormat="1" applyFont="1" applyFill="1" applyBorder="1" applyAlignment="1">
      <alignment horizontal="right" vertical="top" wrapText="1"/>
    </xf>
    <xf numFmtId="172" fontId="2" fillId="0" borderId="11" xfId="60" applyNumberFormat="1" applyFont="1" applyFill="1" applyBorder="1" applyAlignment="1">
      <alignment horizontal="right" vertical="top" wrapText="1"/>
    </xf>
    <xf numFmtId="172" fontId="2" fillId="0" borderId="11" xfId="44" applyNumberFormat="1" applyFont="1" applyFill="1" applyBorder="1" applyAlignment="1">
      <alignment horizontal="right" vertical="top" wrapText="1"/>
    </xf>
    <xf numFmtId="172" fontId="2" fillId="24" borderId="11" xfId="60" applyNumberFormat="1" applyFont="1" applyFill="1" applyBorder="1" applyAlignment="1">
      <alignment horizontal="right" vertical="top" wrapText="1"/>
    </xf>
    <xf numFmtId="172" fontId="2" fillId="25" borderId="11" xfId="61" applyNumberFormat="1" applyFont="1" applyFill="1" applyBorder="1" applyAlignment="1">
      <alignment horizontal="right" vertical="top" wrapText="1"/>
    </xf>
    <xf numFmtId="172" fontId="9" fillId="25" borderId="11" xfId="61" applyNumberFormat="1" applyFont="1" applyFill="1" applyBorder="1" applyAlignment="1">
      <alignment horizontal="right" vertical="top" wrapText="1"/>
    </xf>
    <xf numFmtId="172" fontId="2" fillId="24" borderId="11" xfId="61" applyNumberFormat="1" applyFont="1" applyFill="1" applyBorder="1" applyAlignment="1">
      <alignment horizontal="right" vertical="top" wrapText="1"/>
    </xf>
    <xf numFmtId="49" fontId="8" fillId="0" borderId="11" xfId="61" applyNumberFormat="1" applyFont="1" applyFill="1" applyBorder="1" applyAlignment="1">
      <alignment horizontal="center" vertical="top" wrapText="1"/>
    </xf>
    <xf numFmtId="172" fontId="2" fillId="0" borderId="11" xfId="0" applyNumberFormat="1" applyFont="1" applyBorder="1" applyAlignment="1">
      <alignment vertical="top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45" applyFont="1" applyFill="1" applyBorder="1" applyAlignment="1">
      <alignment horizontal="center" vertical="center" wrapText="1"/>
    </xf>
    <xf numFmtId="0" fontId="6" fillId="0" borderId="11" xfId="57" applyNumberFormat="1" applyFont="1" applyFill="1" applyBorder="1" applyAlignment="1">
      <alignment horizontal="left" vertical="top" wrapText="1"/>
    </xf>
    <xf numFmtId="42" fontId="6" fillId="24" borderId="11" xfId="44" applyFont="1" applyFill="1" applyBorder="1" applyAlignment="1">
      <alignment horizontal="left" vertical="top" wrapText="1"/>
    </xf>
    <xf numFmtId="42" fontId="6" fillId="0" borderId="11" xfId="44" applyFont="1" applyFill="1" applyBorder="1" applyAlignment="1">
      <alignment horizontal="left" vertical="top" wrapText="1"/>
    </xf>
    <xf numFmtId="42" fontId="11" fillId="0" borderId="11" xfId="44" applyFont="1" applyFill="1" applyBorder="1" applyAlignment="1">
      <alignment horizontal="left" vertical="top" wrapText="1"/>
    </xf>
    <xf numFmtId="0" fontId="11" fillId="0" borderId="11" xfId="57" applyNumberFormat="1" applyFont="1" applyFill="1" applyBorder="1" applyAlignment="1">
      <alignment horizontal="left" vertical="top" wrapText="1"/>
    </xf>
    <xf numFmtId="0" fontId="12" fillId="0" borderId="11" xfId="57" applyNumberFormat="1" applyFont="1" applyFill="1" applyBorder="1" applyAlignment="1">
      <alignment horizontal="left" vertical="top" wrapText="1"/>
    </xf>
    <xf numFmtId="42" fontId="12" fillId="0" borderId="11" xfId="44" applyFont="1" applyFill="1" applyBorder="1" applyAlignment="1">
      <alignment horizontal="left" vertical="top" wrapText="1"/>
    </xf>
    <xf numFmtId="0" fontId="13" fillId="0" borderId="11" xfId="57" applyNumberFormat="1" applyFont="1" applyFill="1" applyBorder="1" applyAlignment="1">
      <alignment horizontal="left" vertical="top" wrapText="1"/>
    </xf>
    <xf numFmtId="42" fontId="13" fillId="0" borderId="11" xfId="44" applyFont="1" applyFill="1" applyBorder="1" applyAlignment="1">
      <alignment horizontal="left" vertical="top" wrapText="1"/>
    </xf>
    <xf numFmtId="42" fontId="13" fillId="24" borderId="11" xfId="44" applyFont="1" applyFill="1" applyBorder="1" applyAlignment="1">
      <alignment horizontal="left" vertical="top" wrapText="1"/>
    </xf>
    <xf numFmtId="0" fontId="13" fillId="0" borderId="11" xfId="43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1" xfId="45" applyFont="1" applyFill="1" applyBorder="1" applyAlignment="1">
      <alignment horizontal="left" vertical="top" wrapText="1"/>
    </xf>
    <xf numFmtId="0" fontId="17" fillId="0" borderId="11" xfId="0" applyFont="1" applyFill="1" applyBorder="1" applyAlignment="1">
      <alignment wrapText="1"/>
    </xf>
    <xf numFmtId="42" fontId="11" fillId="24" borderId="11" xfId="44" applyFont="1" applyFill="1" applyBorder="1" applyAlignment="1">
      <alignment horizontal="left" vertical="top" wrapText="1"/>
    </xf>
    <xf numFmtId="0" fontId="18" fillId="0" borderId="11" xfId="51" applyFont="1" applyFill="1" applyBorder="1" applyAlignment="1">
      <alignment horizontal="center" vertical="top" wrapText="1"/>
    </xf>
    <xf numFmtId="0" fontId="18" fillId="0" borderId="11" xfId="51" applyNumberFormat="1" applyFont="1" applyFill="1" applyBorder="1" applyAlignment="1">
      <alignment horizontal="center" vertical="top" wrapText="1"/>
    </xf>
    <xf numFmtId="0" fontId="18" fillId="24" borderId="11" xfId="5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2" xfId="53" applyFont="1" applyBorder="1" applyAlignment="1">
      <alignment wrapText="1"/>
      <protection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3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3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16" fillId="0" borderId="0" xfId="53" applyFont="1" applyAlignment="1">
      <alignment horizontal="center"/>
      <protection/>
    </xf>
    <xf numFmtId="0" fontId="16" fillId="0" borderId="0" xfId="53" applyFont="1" applyFill="1" applyAlignment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V43"/>
  <sheetViews>
    <sheetView tabSelected="1" zoomScale="120" zoomScaleNormal="120" zoomScalePageLayoutView="0" workbookViewId="0" topLeftCell="A1">
      <selection activeCell="F19" sqref="F19"/>
    </sheetView>
  </sheetViews>
  <sheetFormatPr defaultColWidth="9.00390625" defaultRowHeight="12.75"/>
  <cols>
    <col min="1" max="1" width="47.125" style="0" customWidth="1"/>
    <col min="2" max="2" width="6.00390625" style="0" customWidth="1"/>
    <col min="3" max="3" width="13.125" style="0" customWidth="1"/>
    <col min="4" max="4" width="10.75390625" style="0" customWidth="1"/>
    <col min="5" max="5" width="8.75390625" style="0" customWidth="1"/>
    <col min="6" max="6" width="7.62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37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7.625" style="0" customWidth="1"/>
    <col min="16" max="16" width="13.75390625" style="0" hidden="1" customWidth="1"/>
    <col min="17" max="17" width="8.375" style="0" customWidth="1"/>
    <col min="18" max="18" width="7.625" style="0" customWidth="1"/>
    <col min="19" max="19" width="8.0039062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6" t="s">
        <v>95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1"/>
    </row>
    <row r="3" spans="1:22" ht="15.75">
      <c r="A3" s="57" t="s">
        <v>96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5" t="s">
        <v>2</v>
      </c>
      <c r="B7" s="55" t="s">
        <v>3</v>
      </c>
      <c r="C7" s="55" t="s">
        <v>92</v>
      </c>
      <c r="D7" s="55" t="s">
        <v>4</v>
      </c>
      <c r="E7" s="55" t="s">
        <v>5</v>
      </c>
      <c r="F7" s="55"/>
      <c r="G7" s="55"/>
      <c r="H7" s="55" t="s">
        <v>6</v>
      </c>
      <c r="I7" s="55" t="s">
        <v>7</v>
      </c>
      <c r="J7" s="55"/>
      <c r="K7" s="55"/>
      <c r="L7" s="55" t="s">
        <v>8</v>
      </c>
      <c r="M7" s="55" t="s">
        <v>9</v>
      </c>
      <c r="N7" s="55"/>
      <c r="O7" s="55"/>
      <c r="P7" s="16"/>
      <c r="Q7" s="55" t="s">
        <v>10</v>
      </c>
      <c r="R7" s="55" t="s">
        <v>11</v>
      </c>
      <c r="S7" s="55"/>
      <c r="T7" s="55"/>
      <c r="U7" s="55" t="s">
        <v>12</v>
      </c>
      <c r="V7" s="1"/>
    </row>
    <row r="8" spans="1:22" ht="12.75">
      <c r="A8" s="55" t="s">
        <v>0</v>
      </c>
      <c r="B8" s="55" t="s">
        <v>0</v>
      </c>
      <c r="C8" s="55" t="s">
        <v>0</v>
      </c>
      <c r="D8" s="55" t="s">
        <v>0</v>
      </c>
      <c r="E8" s="55" t="s">
        <v>0</v>
      </c>
      <c r="F8" s="55" t="s">
        <v>0</v>
      </c>
      <c r="G8" s="55" t="s">
        <v>0</v>
      </c>
      <c r="H8" s="55" t="s">
        <v>0</v>
      </c>
      <c r="I8" s="55" t="s">
        <v>0</v>
      </c>
      <c r="J8" s="55" t="s">
        <v>0</v>
      </c>
      <c r="K8" s="55" t="s">
        <v>0</v>
      </c>
      <c r="L8" s="55" t="s">
        <v>0</v>
      </c>
      <c r="M8" s="55" t="s">
        <v>0</v>
      </c>
      <c r="N8" s="55" t="s">
        <v>0</v>
      </c>
      <c r="O8" s="55" t="s">
        <v>0</v>
      </c>
      <c r="P8" s="16"/>
      <c r="Q8" s="55" t="s">
        <v>0</v>
      </c>
      <c r="R8" s="55" t="s">
        <v>0</v>
      </c>
      <c r="S8" s="55" t="s">
        <v>0</v>
      </c>
      <c r="T8" s="55" t="s">
        <v>0</v>
      </c>
      <c r="U8" s="55" t="s">
        <v>0</v>
      </c>
      <c r="V8" s="1"/>
    </row>
    <row r="9" spans="1:22" ht="24">
      <c r="A9" s="55" t="s">
        <v>0</v>
      </c>
      <c r="B9" s="55" t="s">
        <v>0</v>
      </c>
      <c r="C9" s="55" t="s">
        <v>0</v>
      </c>
      <c r="D9" s="55" t="s">
        <v>0</v>
      </c>
      <c r="E9" s="17" t="s">
        <v>13</v>
      </c>
      <c r="F9" s="17" t="s">
        <v>14</v>
      </c>
      <c r="G9" s="17" t="s">
        <v>15</v>
      </c>
      <c r="H9" s="55" t="s">
        <v>0</v>
      </c>
      <c r="I9" s="17" t="s">
        <v>16</v>
      </c>
      <c r="J9" s="17" t="s">
        <v>17</v>
      </c>
      <c r="K9" s="17" t="s">
        <v>18</v>
      </c>
      <c r="L9" s="55" t="s">
        <v>0</v>
      </c>
      <c r="M9" s="17" t="s">
        <v>19</v>
      </c>
      <c r="N9" s="17" t="s">
        <v>20</v>
      </c>
      <c r="O9" s="17" t="s">
        <v>21</v>
      </c>
      <c r="P9" s="17"/>
      <c r="Q9" s="55" t="s">
        <v>0</v>
      </c>
      <c r="R9" s="17" t="s">
        <v>22</v>
      </c>
      <c r="S9" s="17" t="s">
        <v>23</v>
      </c>
      <c r="T9" s="17" t="s">
        <v>24</v>
      </c>
      <c r="U9" s="55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14344.3</v>
      </c>
      <c r="D11" s="4">
        <f>H11+L11+Q11+U11</f>
        <v>14344.300000000001</v>
      </c>
      <c r="E11" s="4">
        <f>E13+E14</f>
        <v>-86.9</v>
      </c>
      <c r="F11" s="4">
        <f>F13+F14</f>
        <v>774.2</v>
      </c>
      <c r="G11" s="4">
        <f>G13+G14</f>
        <v>1502.5</v>
      </c>
      <c r="H11" s="4">
        <f>E11+F11+G11</f>
        <v>2189.8</v>
      </c>
      <c r="I11" s="4">
        <f>I13+I14</f>
        <v>1279.8</v>
      </c>
      <c r="J11" s="4">
        <f>J13+J14</f>
        <v>451.8</v>
      </c>
      <c r="K11" s="4">
        <f>K13+K14</f>
        <v>475.8</v>
      </c>
      <c r="L11" s="4">
        <f>I11+J11+K11</f>
        <v>2207.4</v>
      </c>
      <c r="M11" s="4">
        <f>M13+M14</f>
        <v>3314</v>
      </c>
      <c r="N11" s="4">
        <f>N13+N14</f>
        <v>435.3</v>
      </c>
      <c r="O11" s="4">
        <f>O13+O14</f>
        <v>504.8</v>
      </c>
      <c r="P11" s="4">
        <f>P13+P14</f>
        <v>0</v>
      </c>
      <c r="Q11" s="4">
        <f>M11+N11+O11</f>
        <v>4254.1</v>
      </c>
      <c r="R11" s="4">
        <f>R13+R14</f>
        <v>1718.3</v>
      </c>
      <c r="S11" s="4">
        <f>S13+S14</f>
        <v>1027.8</v>
      </c>
      <c r="T11" s="4">
        <f>T13+T14</f>
        <v>2946.9</v>
      </c>
      <c r="U11" s="4">
        <f>R11+S11+T11</f>
        <v>5693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8014</v>
      </c>
      <c r="D13" s="4">
        <f aca="true" t="shared" si="0" ref="D13:D37">H13+L13+Q13+U13</f>
        <v>8014</v>
      </c>
      <c r="E13" s="7">
        <v>138.9</v>
      </c>
      <c r="F13" s="7">
        <v>463.9</v>
      </c>
      <c r="G13" s="7">
        <v>630.2</v>
      </c>
      <c r="H13" s="4">
        <f aca="true" t="shared" si="1" ref="H13:H37">E13+F13+G13</f>
        <v>1233</v>
      </c>
      <c r="I13" s="7">
        <v>976</v>
      </c>
      <c r="J13" s="7">
        <v>148</v>
      </c>
      <c r="K13" s="7">
        <v>172</v>
      </c>
      <c r="L13" s="4">
        <f aca="true" t="shared" si="2" ref="L13:L37">I13+J13+K13</f>
        <v>1296</v>
      </c>
      <c r="M13" s="7">
        <v>997</v>
      </c>
      <c r="N13" s="13">
        <v>142</v>
      </c>
      <c r="O13" s="13">
        <v>211</v>
      </c>
      <c r="P13" s="11"/>
      <c r="Q13" s="4">
        <f aca="true" t="shared" si="3" ref="Q13:Q37">M13+N13+O13</f>
        <v>1350</v>
      </c>
      <c r="R13" s="7">
        <v>1423</v>
      </c>
      <c r="S13" s="7">
        <v>732</v>
      </c>
      <c r="T13" s="7">
        <v>1980</v>
      </c>
      <c r="U13" s="4">
        <f aca="true" t="shared" si="4" ref="U13:U37">R13+S13+T13</f>
        <v>4135</v>
      </c>
      <c r="V13" s="1"/>
    </row>
    <row r="14" spans="1:22" ht="12.75">
      <c r="A14" s="20" t="s">
        <v>74</v>
      </c>
      <c r="B14" s="6" t="s">
        <v>45</v>
      </c>
      <c r="C14" s="7">
        <v>6330.3</v>
      </c>
      <c r="D14" s="4">
        <f t="shared" si="0"/>
        <v>6330.3</v>
      </c>
      <c r="E14" s="15">
        <v>-225.8</v>
      </c>
      <c r="F14" s="15">
        <v>310.3</v>
      </c>
      <c r="G14" s="15">
        <v>872.3</v>
      </c>
      <c r="H14" s="4">
        <f t="shared" si="1"/>
        <v>956.8</v>
      </c>
      <c r="I14" s="7">
        <v>303.8</v>
      </c>
      <c r="J14" s="7">
        <v>303.8</v>
      </c>
      <c r="K14" s="7">
        <v>303.8</v>
      </c>
      <c r="L14" s="4">
        <f t="shared" si="2"/>
        <v>911.4000000000001</v>
      </c>
      <c r="M14" s="7">
        <v>2317</v>
      </c>
      <c r="N14" s="7">
        <v>293.3</v>
      </c>
      <c r="O14" s="7">
        <v>293.8</v>
      </c>
      <c r="P14" s="11"/>
      <c r="Q14" s="4">
        <f t="shared" si="3"/>
        <v>2904.1000000000004</v>
      </c>
      <c r="R14" s="7">
        <v>295.3</v>
      </c>
      <c r="S14" s="7">
        <v>295.8</v>
      </c>
      <c r="T14" s="7">
        <v>966.9</v>
      </c>
      <c r="U14" s="4">
        <f t="shared" si="4"/>
        <v>1558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15605.3</v>
      </c>
      <c r="D15" s="4">
        <f t="shared" si="0"/>
        <v>15605.3</v>
      </c>
      <c r="E15" s="5">
        <f>E17+E18+E19+E20+E21</f>
        <v>317.4</v>
      </c>
      <c r="F15" s="5">
        <f>F17+F18+F19+F20+F21</f>
        <v>1537.3</v>
      </c>
      <c r="G15" s="5">
        <f>G17+G18+G19+G20+G21</f>
        <v>1596.1</v>
      </c>
      <c r="H15" s="4">
        <f t="shared" si="1"/>
        <v>3450.7999999999997</v>
      </c>
      <c r="I15" s="5">
        <f>I17+I18+I19+I20+I21</f>
        <v>1279.8</v>
      </c>
      <c r="J15" s="5">
        <f>J17+J18+J19+J20+J21</f>
        <v>451.8</v>
      </c>
      <c r="K15" s="5">
        <f>K17+K18+K19+K20+K21</f>
        <v>475.8</v>
      </c>
      <c r="L15" s="4">
        <f t="shared" si="2"/>
        <v>2207.4</v>
      </c>
      <c r="M15" s="5">
        <f>M17+M18+M19+M20+M21</f>
        <v>3314</v>
      </c>
      <c r="N15" s="5">
        <f>N17+N18+N19+N20+N21</f>
        <v>435.3</v>
      </c>
      <c r="O15" s="5">
        <f>O17+O18+O19+O20+O21</f>
        <v>504.8</v>
      </c>
      <c r="P15" s="12"/>
      <c r="Q15" s="4">
        <f t="shared" si="3"/>
        <v>4254.1</v>
      </c>
      <c r="R15" s="5">
        <f>R17+R18+R19+R20+R21</f>
        <v>1718.3</v>
      </c>
      <c r="S15" s="5">
        <f>S17+S18+S19+S20+S21</f>
        <v>1027.8</v>
      </c>
      <c r="T15" s="5">
        <f>T17+T18+T19+T20+T21</f>
        <v>2946.8999999999996</v>
      </c>
      <c r="U15" s="4">
        <f t="shared" si="4"/>
        <v>5693</v>
      </c>
      <c r="V15" s="1"/>
    </row>
    <row r="16" spans="1:22" ht="12.75">
      <c r="A16" s="25" t="s">
        <v>47</v>
      </c>
      <c r="B16" s="14"/>
      <c r="C16" s="7">
        <v>0</v>
      </c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22.5" customHeight="1">
      <c r="A17" s="26" t="s">
        <v>85</v>
      </c>
      <c r="B17" s="6" t="s">
        <v>50</v>
      </c>
      <c r="C17" s="7">
        <v>1376.2</v>
      </c>
      <c r="D17" s="4">
        <f t="shared" si="0"/>
        <v>1376.2</v>
      </c>
      <c r="E17" s="7">
        <v>0</v>
      </c>
      <c r="F17" s="7">
        <v>0</v>
      </c>
      <c r="G17" s="7">
        <v>0</v>
      </c>
      <c r="H17" s="4">
        <f t="shared" si="1"/>
        <v>0</v>
      </c>
      <c r="I17" s="7">
        <v>0</v>
      </c>
      <c r="J17" s="7">
        <v>0</v>
      </c>
      <c r="K17" s="7">
        <v>0</v>
      </c>
      <c r="L17" s="4">
        <f t="shared" si="2"/>
        <v>0</v>
      </c>
      <c r="M17" s="7">
        <v>1376.2</v>
      </c>
      <c r="N17" s="13">
        <v>0</v>
      </c>
      <c r="O17" s="13">
        <v>0</v>
      </c>
      <c r="P17" s="11"/>
      <c r="Q17" s="4">
        <f t="shared" si="3"/>
        <v>1376.2</v>
      </c>
      <c r="R17" s="7">
        <v>0</v>
      </c>
      <c r="S17" s="7">
        <v>0</v>
      </c>
      <c r="T17" s="7">
        <v>0</v>
      </c>
      <c r="U17" s="4">
        <f t="shared" si="4"/>
        <v>0</v>
      </c>
      <c r="V17" s="1"/>
    </row>
    <row r="18" spans="1:22" ht="12.75">
      <c r="A18" s="26" t="s">
        <v>75</v>
      </c>
      <c r="B18" s="6" t="s">
        <v>51</v>
      </c>
      <c r="C18" s="7">
        <v>29.1</v>
      </c>
      <c r="D18" s="4">
        <f t="shared" si="0"/>
        <v>29.099999999999998</v>
      </c>
      <c r="E18" s="7">
        <v>0</v>
      </c>
      <c r="F18" s="7">
        <v>0</v>
      </c>
      <c r="G18" s="7">
        <v>7.3</v>
      </c>
      <c r="H18" s="4">
        <f t="shared" si="1"/>
        <v>7.3</v>
      </c>
      <c r="I18" s="7">
        <v>0</v>
      </c>
      <c r="J18" s="7">
        <v>0</v>
      </c>
      <c r="K18" s="7">
        <v>7.3</v>
      </c>
      <c r="L18" s="4">
        <f t="shared" si="2"/>
        <v>7.3</v>
      </c>
      <c r="M18" s="7">
        <v>0</v>
      </c>
      <c r="N18" s="7">
        <v>0</v>
      </c>
      <c r="O18" s="7">
        <v>7.3</v>
      </c>
      <c r="P18" s="11"/>
      <c r="Q18" s="4">
        <f t="shared" si="3"/>
        <v>7.3</v>
      </c>
      <c r="R18" s="7">
        <v>0</v>
      </c>
      <c r="S18" s="7">
        <v>0</v>
      </c>
      <c r="T18" s="7">
        <v>7.2</v>
      </c>
      <c r="U18" s="4">
        <f t="shared" si="4"/>
        <v>7.2</v>
      </c>
      <c r="V18" s="1"/>
    </row>
    <row r="19" spans="1:22" ht="24">
      <c r="A19" s="26" t="s">
        <v>86</v>
      </c>
      <c r="B19" s="6" t="s">
        <v>52</v>
      </c>
      <c r="C19" s="7">
        <v>0</v>
      </c>
      <c r="D19" s="4">
        <f t="shared" si="0"/>
        <v>0</v>
      </c>
      <c r="E19" s="7">
        <v>0</v>
      </c>
      <c r="F19" s="7">
        <v>0</v>
      </c>
      <c r="G19" s="7">
        <v>0</v>
      </c>
      <c r="H19" s="4">
        <f t="shared" si="1"/>
        <v>0</v>
      </c>
      <c r="I19" s="7">
        <v>0</v>
      </c>
      <c r="J19" s="7">
        <v>0</v>
      </c>
      <c r="K19" s="7">
        <v>0</v>
      </c>
      <c r="L19" s="4">
        <f t="shared" si="2"/>
        <v>0</v>
      </c>
      <c r="M19" s="7">
        <v>0</v>
      </c>
      <c r="N19" s="7">
        <v>0</v>
      </c>
      <c r="O19" s="7">
        <v>0</v>
      </c>
      <c r="P19" s="11"/>
      <c r="Q19" s="4">
        <f t="shared" si="3"/>
        <v>0</v>
      </c>
      <c r="R19" s="7">
        <v>0</v>
      </c>
      <c r="S19" s="7">
        <v>0</v>
      </c>
      <c r="T19" s="7">
        <v>0</v>
      </c>
      <c r="U19" s="4">
        <f t="shared" si="4"/>
        <v>0</v>
      </c>
      <c r="V19" s="1"/>
    </row>
    <row r="20" spans="1:22" ht="12.75">
      <c r="A20" s="26" t="s">
        <v>78</v>
      </c>
      <c r="B20" s="6" t="s">
        <v>53</v>
      </c>
      <c r="C20" s="7">
        <v>0</v>
      </c>
      <c r="D20" s="4">
        <f t="shared" si="0"/>
        <v>0</v>
      </c>
      <c r="E20" s="7">
        <v>0</v>
      </c>
      <c r="F20" s="7">
        <v>0</v>
      </c>
      <c r="G20" s="7">
        <v>0</v>
      </c>
      <c r="H20" s="4">
        <f t="shared" si="1"/>
        <v>0</v>
      </c>
      <c r="I20" s="7">
        <v>0</v>
      </c>
      <c r="J20" s="7">
        <v>0</v>
      </c>
      <c r="K20" s="7">
        <v>0</v>
      </c>
      <c r="L20" s="4">
        <f t="shared" si="2"/>
        <v>0</v>
      </c>
      <c r="M20" s="7">
        <v>0</v>
      </c>
      <c r="N20" s="13">
        <v>0</v>
      </c>
      <c r="O20" s="13">
        <v>0</v>
      </c>
      <c r="P20" s="11"/>
      <c r="Q20" s="4">
        <f t="shared" si="3"/>
        <v>0</v>
      </c>
      <c r="R20" s="7">
        <v>0</v>
      </c>
      <c r="S20" s="7">
        <v>0</v>
      </c>
      <c r="T20" s="7">
        <v>0</v>
      </c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14200</v>
      </c>
      <c r="D21" s="4">
        <f t="shared" si="0"/>
        <v>14200</v>
      </c>
      <c r="E21" s="7">
        <v>317.4</v>
      </c>
      <c r="F21" s="7">
        <v>1537.3</v>
      </c>
      <c r="G21" s="7">
        <v>1588.8</v>
      </c>
      <c r="H21" s="4">
        <f t="shared" si="1"/>
        <v>3443.5</v>
      </c>
      <c r="I21" s="7">
        <v>1279.8</v>
      </c>
      <c r="J21" s="7">
        <v>451.8</v>
      </c>
      <c r="K21" s="7">
        <v>468.5</v>
      </c>
      <c r="L21" s="4">
        <f t="shared" si="2"/>
        <v>2200.1</v>
      </c>
      <c r="M21" s="7">
        <v>1937.8</v>
      </c>
      <c r="N21" s="13">
        <v>435.3</v>
      </c>
      <c r="O21" s="13">
        <v>497.5</v>
      </c>
      <c r="P21" s="11"/>
      <c r="Q21" s="4">
        <f t="shared" si="3"/>
        <v>2870.6</v>
      </c>
      <c r="R21" s="7">
        <v>1718.3</v>
      </c>
      <c r="S21" s="7">
        <v>1027.8</v>
      </c>
      <c r="T21" s="7">
        <v>2939.7</v>
      </c>
      <c r="U21" s="4">
        <f t="shared" si="4"/>
        <v>5685.799999999999</v>
      </c>
      <c r="V21" s="1"/>
    </row>
    <row r="22" spans="1:22" ht="12.75">
      <c r="A22" s="24" t="s">
        <v>55</v>
      </c>
      <c r="B22" s="14" t="s">
        <v>56</v>
      </c>
      <c r="C22" s="5">
        <f>C11-C15</f>
        <v>-1261</v>
      </c>
      <c r="D22" s="4">
        <f>H22+L22+Q22+U22</f>
        <v>-1260.9999999999998</v>
      </c>
      <c r="E22" s="5">
        <f>E11-E15</f>
        <v>-404.29999999999995</v>
      </c>
      <c r="F22" s="5">
        <f>F11-F15</f>
        <v>-763.0999999999999</v>
      </c>
      <c r="G22" s="5">
        <f>G11-G15</f>
        <v>-93.59999999999991</v>
      </c>
      <c r="H22" s="4">
        <f t="shared" si="1"/>
        <v>-1260.9999999999998</v>
      </c>
      <c r="I22" s="5">
        <f>I11-I15</f>
        <v>0</v>
      </c>
      <c r="J22" s="5">
        <f>J11-J15</f>
        <v>0</v>
      </c>
      <c r="K22" s="5">
        <f>K11-K15</f>
        <v>0</v>
      </c>
      <c r="L22" s="4">
        <f t="shared" si="2"/>
        <v>0</v>
      </c>
      <c r="M22" s="5">
        <f>M11-M15</f>
        <v>0</v>
      </c>
      <c r="N22" s="5">
        <f>N11-N15</f>
        <v>0</v>
      </c>
      <c r="O22" s="5">
        <f>O11-O15</f>
        <v>0</v>
      </c>
      <c r="P22" s="5"/>
      <c r="Q22" s="4">
        <f t="shared" si="3"/>
        <v>0</v>
      </c>
      <c r="R22" s="5">
        <f>R11-R15</f>
        <v>0</v>
      </c>
      <c r="S22" s="5">
        <f>S11-S15</f>
        <v>0</v>
      </c>
      <c r="T22" s="5">
        <f>T11-T15</f>
        <v>0</v>
      </c>
      <c r="U22" s="4">
        <f t="shared" si="4"/>
        <v>0</v>
      </c>
      <c r="V22" s="1"/>
    </row>
    <row r="23" spans="1:22" ht="12.75">
      <c r="A23" s="24" t="s">
        <v>57</v>
      </c>
      <c r="B23" s="14" t="s">
        <v>58</v>
      </c>
      <c r="C23" s="5">
        <f>C24-C29+C36</f>
        <v>1261</v>
      </c>
      <c r="D23" s="4">
        <f>D24-D29+D36</f>
        <v>1260.9999999999998</v>
      </c>
      <c r="E23" s="5">
        <f>E24-E29+E36</f>
        <v>404.29999999999995</v>
      </c>
      <c r="F23" s="5">
        <f>F24-F29+F36</f>
        <v>763.0999999999999</v>
      </c>
      <c r="G23" s="5">
        <f>G24-G29+G36</f>
        <v>93.59999999999991</v>
      </c>
      <c r="H23" s="4">
        <f t="shared" si="1"/>
        <v>1260.9999999999998</v>
      </c>
      <c r="I23" s="5">
        <f>I24-I29+I36</f>
        <v>0</v>
      </c>
      <c r="J23" s="5">
        <f>J24-J29+J36</f>
        <v>0</v>
      </c>
      <c r="K23" s="5">
        <f>K24-K29+K36</f>
        <v>0</v>
      </c>
      <c r="L23" s="4">
        <f t="shared" si="2"/>
        <v>0</v>
      </c>
      <c r="M23" s="5">
        <f>M24-M29+M36</f>
        <v>0</v>
      </c>
      <c r="N23" s="5">
        <f>N24-N29+N36</f>
        <v>0</v>
      </c>
      <c r="O23" s="5">
        <f>O24-O29+O36</f>
        <v>0</v>
      </c>
      <c r="P23" s="5"/>
      <c r="Q23" s="4">
        <f t="shared" si="3"/>
        <v>0</v>
      </c>
      <c r="R23" s="5">
        <f>R24-R29+R36</f>
        <v>0</v>
      </c>
      <c r="S23" s="5">
        <f>S24-S29+S36</f>
        <v>0</v>
      </c>
      <c r="T23" s="5">
        <f>T24-T29+T36</f>
        <v>0</v>
      </c>
      <c r="U23" s="4">
        <f t="shared" si="4"/>
        <v>0</v>
      </c>
      <c r="V23" s="1"/>
    </row>
    <row r="24" spans="1:22" ht="24">
      <c r="A24" s="21" t="s">
        <v>59</v>
      </c>
      <c r="B24" s="14" t="s">
        <v>60</v>
      </c>
      <c r="C24" s="4">
        <f>C26+C27+C28</f>
        <v>0</v>
      </c>
      <c r="D24" s="4">
        <f>H24+L24+Q24+U24</f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4">
        <f>R26+R27+R28</f>
        <v>0</v>
      </c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f>C31</f>
        <v>0</v>
      </c>
      <c r="D29" s="4">
        <f t="shared" si="0"/>
        <v>0</v>
      </c>
      <c r="E29" s="4">
        <f aca="true" t="shared" si="5" ref="E29:O29">E31</f>
        <v>0</v>
      </c>
      <c r="F29" s="4">
        <f t="shared" si="5"/>
        <v>0</v>
      </c>
      <c r="G29" s="4">
        <f t="shared" si="5"/>
        <v>0</v>
      </c>
      <c r="H29" s="4">
        <f t="shared" si="1"/>
        <v>0</v>
      </c>
      <c r="I29" s="4">
        <f t="shared" si="5"/>
        <v>0</v>
      </c>
      <c r="J29" s="4">
        <f t="shared" si="5"/>
        <v>0</v>
      </c>
      <c r="K29" s="4">
        <f t="shared" si="5"/>
        <v>0</v>
      </c>
      <c r="L29" s="4">
        <f t="shared" si="2"/>
        <v>0</v>
      </c>
      <c r="M29" s="4">
        <f t="shared" si="5"/>
        <v>0</v>
      </c>
      <c r="N29" s="4">
        <f t="shared" si="5"/>
        <v>0</v>
      </c>
      <c r="O29" s="4">
        <f t="shared" si="5"/>
        <v>0</v>
      </c>
      <c r="P29" s="5"/>
      <c r="Q29" s="4">
        <f t="shared" si="3"/>
        <v>0</v>
      </c>
      <c r="R29" s="4">
        <f>R31</f>
        <v>0</v>
      </c>
      <c r="S29" s="4">
        <f>S31</f>
        <v>0</v>
      </c>
      <c r="T29" s="4">
        <f>T31</f>
        <v>0</v>
      </c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>
        <v>0</v>
      </c>
      <c r="D31" s="4">
        <f>H31+L31+Q31+U31</f>
        <v>0</v>
      </c>
      <c r="E31" s="15">
        <v>0</v>
      </c>
      <c r="F31" s="15">
        <v>0</v>
      </c>
      <c r="G31" s="15">
        <v>0</v>
      </c>
      <c r="H31" s="4">
        <f t="shared" si="1"/>
        <v>0</v>
      </c>
      <c r="I31" s="7">
        <v>0</v>
      </c>
      <c r="J31" s="7">
        <v>0</v>
      </c>
      <c r="K31" s="7">
        <v>0</v>
      </c>
      <c r="L31" s="4">
        <f t="shared" si="2"/>
        <v>0</v>
      </c>
      <c r="M31" s="7">
        <v>0</v>
      </c>
      <c r="N31" s="7">
        <v>0</v>
      </c>
      <c r="O31" s="7">
        <v>0</v>
      </c>
      <c r="P31" s="11"/>
      <c r="Q31" s="4">
        <f t="shared" si="3"/>
        <v>0</v>
      </c>
      <c r="R31" s="7">
        <v>0</v>
      </c>
      <c r="S31" s="7">
        <v>0</v>
      </c>
      <c r="T31" s="7">
        <v>0</v>
      </c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-1261</v>
      </c>
      <c r="D33" s="4">
        <f>H33+L33+Q33+U33</f>
        <v>-1260.9999999999998</v>
      </c>
      <c r="E33" s="5">
        <f>E22+E24-E29</f>
        <v>-404.29999999999995</v>
      </c>
      <c r="F33" s="5">
        <f>F22+F24-F29</f>
        <v>-763.0999999999999</v>
      </c>
      <c r="G33" s="5">
        <f>G22+G24-G29</f>
        <v>-93.59999999999991</v>
      </c>
      <c r="H33" s="4">
        <f>E33+F33+G33</f>
        <v>-1260.9999999999998</v>
      </c>
      <c r="I33" s="5">
        <f>I22+I24-I29</f>
        <v>0</v>
      </c>
      <c r="J33" s="5">
        <f>J22+J24-J29</f>
        <v>0</v>
      </c>
      <c r="K33" s="5">
        <f>K22+K24-K29</f>
        <v>0</v>
      </c>
      <c r="L33" s="4">
        <f t="shared" si="2"/>
        <v>0</v>
      </c>
      <c r="M33" s="5">
        <f>M22+M24-M29</f>
        <v>0</v>
      </c>
      <c r="N33" s="5">
        <f>N22+N24-N29</f>
        <v>0</v>
      </c>
      <c r="O33" s="5">
        <f>O22+O24-O29</f>
        <v>0</v>
      </c>
      <c r="P33" s="5"/>
      <c r="Q33" s="4">
        <f t="shared" si="3"/>
        <v>0</v>
      </c>
      <c r="R33" s="5">
        <f>R22+R24-R29</f>
        <v>0</v>
      </c>
      <c r="S33" s="5">
        <f>S22+S24-S29</f>
        <v>0</v>
      </c>
      <c r="T33" s="5">
        <f>T22+T24-T29</f>
        <v>0</v>
      </c>
      <c r="U33" s="4">
        <f t="shared" si="4"/>
        <v>0</v>
      </c>
      <c r="V33" s="1"/>
    </row>
    <row r="34" spans="1:22" ht="36">
      <c r="A34" s="30" t="s">
        <v>89</v>
      </c>
      <c r="B34" s="14" t="s">
        <v>68</v>
      </c>
      <c r="C34" s="4">
        <v>1261</v>
      </c>
      <c r="D34" s="4">
        <f>E34</f>
        <v>1261.5</v>
      </c>
      <c r="E34" s="7">
        <v>1261.5</v>
      </c>
      <c r="F34" s="7">
        <f>E35</f>
        <v>857.2</v>
      </c>
      <c r="G34" s="7">
        <f>F35</f>
        <v>94.10000000000014</v>
      </c>
      <c r="H34" s="4">
        <f>E34</f>
        <v>1261.5</v>
      </c>
      <c r="I34" s="7">
        <f>G35</f>
        <v>0.5000000000002274</v>
      </c>
      <c r="J34" s="7">
        <f>I35</f>
        <v>0.5000000000002274</v>
      </c>
      <c r="K34" s="7">
        <f>J35</f>
        <v>0.5000000000002274</v>
      </c>
      <c r="L34" s="4">
        <f>I34</f>
        <v>0.5000000000002274</v>
      </c>
      <c r="M34" s="7">
        <f>K35</f>
        <v>0.5000000000002274</v>
      </c>
      <c r="N34" s="7">
        <f>M35</f>
        <v>0.5000000000002274</v>
      </c>
      <c r="O34" s="7">
        <f>N35</f>
        <v>0.5000000000002274</v>
      </c>
      <c r="P34" s="11"/>
      <c r="Q34" s="4">
        <f>M34</f>
        <v>0.5000000000002274</v>
      </c>
      <c r="R34" s="7">
        <f>O35</f>
        <v>0.5000000000002274</v>
      </c>
      <c r="S34" s="7">
        <f>R35</f>
        <v>0.5000000000002274</v>
      </c>
      <c r="T34" s="7">
        <f>S35</f>
        <v>0.5000000000002274</v>
      </c>
      <c r="U34" s="4">
        <f>R34</f>
        <v>0.5000000000002274</v>
      </c>
      <c r="V34" s="1"/>
    </row>
    <row r="35" spans="1:22" ht="36">
      <c r="A35" s="30" t="s">
        <v>90</v>
      </c>
      <c r="B35" s="14" t="s">
        <v>69</v>
      </c>
      <c r="C35" s="4"/>
      <c r="D35" s="4">
        <f>T35</f>
        <v>0.5000000000002274</v>
      </c>
      <c r="E35" s="7">
        <f>E34+E33</f>
        <v>857.2</v>
      </c>
      <c r="F35" s="7">
        <f>F34+F33</f>
        <v>94.10000000000014</v>
      </c>
      <c r="G35" s="7">
        <f>G34+G33</f>
        <v>0.5000000000002274</v>
      </c>
      <c r="H35" s="4">
        <f>G35</f>
        <v>0.5000000000002274</v>
      </c>
      <c r="I35" s="7">
        <f>I34+I33</f>
        <v>0.5000000000002274</v>
      </c>
      <c r="J35" s="7">
        <f>J34+J33</f>
        <v>0.5000000000002274</v>
      </c>
      <c r="K35" s="7">
        <f>K34+K33</f>
        <v>0.5000000000002274</v>
      </c>
      <c r="L35" s="4">
        <f>K35</f>
        <v>0.5000000000002274</v>
      </c>
      <c r="M35" s="7">
        <f>M34+M33</f>
        <v>0.5000000000002274</v>
      </c>
      <c r="N35" s="7">
        <f>N34+N33</f>
        <v>0.5000000000002274</v>
      </c>
      <c r="O35" s="7">
        <f>O34+O33</f>
        <v>0.5000000000002274</v>
      </c>
      <c r="P35" s="11"/>
      <c r="Q35" s="4">
        <f>O35</f>
        <v>0.5000000000002274</v>
      </c>
      <c r="R35" s="7">
        <f>R34+R33</f>
        <v>0.5000000000002274</v>
      </c>
      <c r="S35" s="7">
        <f>S34+S33</f>
        <v>0.5000000000002274</v>
      </c>
      <c r="T35" s="7">
        <f>T34+T33</f>
        <v>0.5000000000002274</v>
      </c>
      <c r="U35" s="4">
        <f>T35</f>
        <v>0.5000000000002274</v>
      </c>
      <c r="V35" s="1"/>
    </row>
    <row r="36" spans="1:22" ht="57" customHeight="1">
      <c r="A36" s="30" t="s">
        <v>91</v>
      </c>
      <c r="B36" s="14" t="s">
        <v>70</v>
      </c>
      <c r="C36" s="4">
        <f>C34-C35</f>
        <v>1261</v>
      </c>
      <c r="D36" s="4">
        <f>H36+L36+Q36+U36</f>
        <v>1260.9999999999998</v>
      </c>
      <c r="E36" s="7">
        <f>E34-E35</f>
        <v>404.29999999999995</v>
      </c>
      <c r="F36" s="7">
        <f>F34-F35</f>
        <v>763.0999999999999</v>
      </c>
      <c r="G36" s="7">
        <f>G34-G35</f>
        <v>93.59999999999991</v>
      </c>
      <c r="H36" s="4">
        <f>E36+F36+G36</f>
        <v>1260.9999999999998</v>
      </c>
      <c r="I36" s="7">
        <f>I34-I35</f>
        <v>0</v>
      </c>
      <c r="J36" s="7">
        <f>J34-J35</f>
        <v>0</v>
      </c>
      <c r="K36" s="7">
        <f>K34-K35</f>
        <v>0</v>
      </c>
      <c r="L36" s="4">
        <f t="shared" si="2"/>
        <v>0</v>
      </c>
      <c r="M36" s="7">
        <f>M34-M35</f>
        <v>0</v>
      </c>
      <c r="N36" s="7">
        <f>N34-N35</f>
        <v>0</v>
      </c>
      <c r="O36" s="7">
        <f>O34-O35</f>
        <v>0</v>
      </c>
      <c r="P36" s="7"/>
      <c r="Q36" s="4">
        <f t="shared" si="3"/>
        <v>0</v>
      </c>
      <c r="R36" s="7">
        <f>R34-R35</f>
        <v>0</v>
      </c>
      <c r="S36" s="7">
        <f>S34-S35</f>
        <v>0</v>
      </c>
      <c r="T36" s="7">
        <f>T34-T35</f>
        <v>0</v>
      </c>
      <c r="U36" s="4">
        <f t="shared" si="4"/>
        <v>0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93</v>
      </c>
      <c r="B38" s="43"/>
      <c r="C38" s="49"/>
      <c r="D38" s="49"/>
      <c r="E38" s="49"/>
      <c r="F38" s="43"/>
      <c r="G38" s="53" t="s">
        <v>94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31.5" customHeight="1">
      <c r="A40" s="41"/>
      <c r="B40" s="41"/>
      <c r="C40" s="54"/>
      <c r="D40" s="54"/>
      <c r="E40" s="54"/>
      <c r="F40" s="41"/>
      <c r="G40" s="44"/>
      <c r="H40" s="50"/>
      <c r="I40" s="51"/>
      <c r="J40" s="51"/>
      <c r="K40" s="51"/>
      <c r="L40" s="51"/>
      <c r="M40" s="51"/>
      <c r="N40" s="51"/>
      <c r="O40" s="52"/>
      <c r="P40" s="40"/>
      <c r="Q40" s="40"/>
      <c r="R40" s="40"/>
      <c r="S40" s="40"/>
      <c r="T40" s="40"/>
      <c r="U40" s="40"/>
      <c r="V40" s="40"/>
    </row>
    <row r="41" spans="3:5" ht="12.75">
      <c r="C41" s="3"/>
      <c r="E41" s="3"/>
    </row>
    <row r="42" ht="12.75">
      <c r="C42" s="3"/>
    </row>
    <row r="43" ht="12.75">
      <c r="C43" s="3"/>
    </row>
  </sheetData>
  <sheetProtection/>
  <mergeCells count="14">
    <mergeCell ref="A2:U2"/>
    <mergeCell ref="A3:U3"/>
    <mergeCell ref="U7:U9"/>
    <mergeCell ref="E7:G8"/>
    <mergeCell ref="H7:H9"/>
    <mergeCell ref="I7:K8"/>
    <mergeCell ref="L7:L9"/>
    <mergeCell ref="R7:T8"/>
    <mergeCell ref="A7:A9"/>
    <mergeCell ref="B7:B9"/>
    <mergeCell ref="C7:C9"/>
    <mergeCell ref="D7:D9"/>
    <mergeCell ref="M7:O8"/>
    <mergeCell ref="Q7:Q9"/>
  </mergeCells>
  <printOptions/>
  <pageMargins left="0.15748031496062992" right="0.16" top="0.1968503937007874" bottom="0.1968503937007874" header="0.15748031496062992" footer="0.15748031496062992"/>
  <pageSetup fitToHeight="2" horizontalDpi="600" verticalDpi="600" orientation="landscape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User</cp:lastModifiedBy>
  <cp:lastPrinted>2020-06-30T04:39:30Z</cp:lastPrinted>
  <dcterms:created xsi:type="dcterms:W3CDTF">2011-02-18T08:58:48Z</dcterms:created>
  <dcterms:modified xsi:type="dcterms:W3CDTF">2021-04-06T09:49:01Z</dcterms:modified>
  <cp:category/>
  <cp:version/>
  <cp:contentType/>
  <cp:contentStatus/>
</cp:coreProperties>
</file>